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25" windowWidth="21075" windowHeight="98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7" i="1" l="1"/>
  <c r="M7" i="1" s="1"/>
  <c r="L8" i="1"/>
  <c r="M8" i="1"/>
  <c r="L9" i="1"/>
  <c r="M9" i="1" s="1"/>
  <c r="L10" i="1"/>
  <c r="M10" i="1" s="1"/>
  <c r="L11" i="1"/>
  <c r="M11" i="1" s="1"/>
  <c r="L12" i="1"/>
  <c r="M12" i="1"/>
  <c r="L13" i="1"/>
  <c r="M13" i="1" s="1"/>
  <c r="L14" i="1"/>
  <c r="M14" i="1"/>
  <c r="L15" i="1" l="1"/>
  <c r="M15" i="1" s="1"/>
  <c r="M16" i="1" s="1"/>
</calcChain>
</file>

<file path=xl/sharedStrings.xml><?xml version="1.0" encoding="utf-8"?>
<sst xmlns="http://schemas.openxmlformats.org/spreadsheetml/2006/main" count="86" uniqueCount="65">
  <si>
    <t>СПЕЦИФИКАЦИЯ</t>
  </si>
  <si>
    <t>№ п.п.</t>
  </si>
  <si>
    <t>Ном. Номер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</si>
  <si>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</si>
  <si>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</si>
  <si>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</si>
  <si>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</si>
  <si>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</si>
  <si>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</si>
  <si>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</si>
  <si>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</si>
  <si>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</si>
  <si>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</si>
  <si>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</si>
  <si>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</si>
  <si>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</si>
  <si>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шт</t>
  </si>
  <si>
    <t>м</t>
  </si>
  <si>
    <t>39350</t>
  </si>
  <si>
    <t>КАБЕЛЬ ВВГНГ(А) 3*2,5</t>
  </si>
  <si>
    <t>42122</t>
  </si>
  <si>
    <t>43003</t>
  </si>
  <si>
    <t>СВЕТИЛЬНИК СВЕТОДИОДНЫЙ ДСП-100</t>
  </si>
  <si>
    <t>43004</t>
  </si>
  <si>
    <t>ЛОТОК КАБЕЛЬНЫЙ ДЛЯ МОНТАЖА СВЕТИЛЬНИКОВ 60Х75Х3000</t>
  </si>
  <si>
    <t>Кабель силовой ВВГнг-3х2.5 негорючий с медными жилами, с изоляцией и оболочкой из поливинилхлоридных композиций пониженной пожароопасности, не распространяющий горение, с низким дымо- и газовыделением. Не распространяют горение при прокладке в пучках. Предназначен для передачи и распределения электроэнергии в стационарных установках на номинальное переменное напряжение 660В и 1000В частоты 50 Гц. 
Кабель предназначен для эксплуатации в кабельных сооружениях и помещениях</t>
  </si>
  <si>
    <t xml:space="preserve">Промышленный подвесной светодиодный светильник. Предназначен для освещения больших площадей, в числе которых: производственные цеха и ангары, складские помещения, логистические центры, территории больших протяженностей. Высокая степень защиты так же позволяет использовать светильники и для наружнего освещения. </t>
  </si>
  <si>
    <t>Металлический ЛОТОК КАБЕЛЬНЫЙ ДЛЯ МОНТАЖА СВЕТИЛЬНИКОВ 60Х75Х3000</t>
  </si>
  <si>
    <t>39212</t>
  </si>
  <si>
    <t>Поддерживающий зажим SO 239</t>
  </si>
  <si>
    <t>38381</t>
  </si>
  <si>
    <t>ЗАЖИМ ПРОКАЛЫВАЮЩИЙ</t>
  </si>
  <si>
    <t>Прокалывающий зажим герметичный изолированный SLIW11.1</t>
  </si>
  <si>
    <t>14438</t>
  </si>
  <si>
    <t>КАБЕЛЬ ДО 1КВ ВВГ 3*1,5</t>
  </si>
  <si>
    <t xml:space="preserve"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</t>
  </si>
  <si>
    <t>37622</t>
  </si>
  <si>
    <t>КРОНШТЕЙН АНКЕРНЫЙ</t>
  </si>
  <si>
    <t>Зажим прокалывающий Slip 22.12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</si>
  <si>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</si>
  <si>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</si>
  <si>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</si>
  <si>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</si>
  <si>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</si>
  <si>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Гарантийные обязательства</t>
  </si>
  <si>
    <t>Срок службы</t>
  </si>
  <si>
    <t>Инициатор закупки:</t>
  </si>
  <si>
    <t>Контактное лицо по тех. Вопросам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</si>
  <si>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</si>
  <si>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Исполнитель:</t>
  </si>
  <si>
    <t xml:space="preserve">ЗАЖИМ ПОДДЕРЖИВАЮЩИЙ </t>
  </si>
  <si>
    <t>Крюк бандажный SOT 29</t>
  </si>
  <si>
    <t>ЗАЖИМ ШЛЕЙФОВЫЙ</t>
  </si>
  <si>
    <t>0</t>
  </si>
  <si>
    <t>г.Уфа, ул.Каспийская, д.14</t>
  </si>
  <si>
    <t>Асадулин Венер Галисултанович</t>
  </si>
  <si>
    <t>тел.</t>
  </si>
  <si>
    <t>(347) 251-67-68</t>
  </si>
  <si>
    <t>эл.почта</t>
  </si>
  <si>
    <t>v.asadullin@bashtel.ru</t>
  </si>
  <si>
    <t>Приложение 1.1</t>
  </si>
  <si>
    <t>200</t>
  </si>
  <si>
    <t>ОРЕХ</t>
  </si>
  <si>
    <t>Предельная стоимость лота составляет 427 767,23 руб. (с НДС)</t>
  </si>
  <si>
    <t>Электротехнические  материалы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</si>
</sst>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7" fillId="0" borderId="0" applyNumberFormat="0" applyFill="0" applyBorder="0" applyAlignment="0" applyProtection="0"/>
  </cellStyleXfs>
  <cellXfs count="60">
    <xf numFmtId="0" fontId="0" fillId="0" borderId="0" xfId="0"/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horizontal="left" vertical="top" wrapText="1"/>
    </xf>
    <xf numFmtId="0" fontId="0" fillId="0" borderId="5" xfId="0" applyBorder="1"/>
    <xf numFmtId="0" fontId="0" fillId="0" borderId="5" xfId="0" applyBorder="1" applyAlignment="1">
      <alignment vertical="top" wrapText="1"/>
    </xf>
    <xf numFmtId="164" fontId="0" fillId="0" borderId="1" xfId="0" applyNumberFormat="1" applyBorder="1"/>
    <xf numFmtId="0" fontId="5" fillId="0" borderId="1" xfId="2" applyBorder="1" applyAlignment="1">
      <alignment vertical="top"/>
    </xf>
    <xf numFmtId="4" fontId="0" fillId="0" borderId="1" xfId="0" applyNumberFormat="1" applyBorder="1" applyAlignment="1">
      <alignment horizontal="right" vertical="top"/>
    </xf>
    <xf numFmtId="4" fontId="0" fillId="0" borderId="1" xfId="0" applyNumberFormat="1" applyBorder="1"/>
    <xf numFmtId="0" fontId="5" fillId="0" borderId="0" xfId="2" applyFont="1" applyBorder="1" applyAlignment="1">
      <alignment horizontal="center"/>
    </xf>
    <xf numFmtId="0" fontId="5" fillId="0" borderId="0" xfId="2" applyFont="1" applyBorder="1" applyAlignment="1">
      <alignment horizontal="left"/>
    </xf>
    <xf numFmtId="0" fontId="5" fillId="0" borderId="0" xfId="2" applyFont="1" applyFill="1" applyAlignment="1"/>
    <xf numFmtId="0" fontId="5" fillId="0" borderId="0" xfId="2" applyFont="1"/>
    <xf numFmtId="0" fontId="6" fillId="0" borderId="0" xfId="0" applyFont="1"/>
    <xf numFmtId="0" fontId="6" fillId="0" borderId="0" xfId="0" applyFont="1" applyAlignment="1">
      <alignment horizontal="left"/>
    </xf>
    <xf numFmtId="0" fontId="7" fillId="0" borderId="0" xfId="3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 applyBorder="1"/>
    <xf numFmtId="0" fontId="0" fillId="0" borderId="2" xfId="0" applyBorder="1" applyAlignment="1">
      <alignment vertical="top" wrapText="1"/>
    </xf>
    <xf numFmtId="0" fontId="0" fillId="0" borderId="2" xfId="0" applyBorder="1"/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1" fillId="0" borderId="0" xfId="0" applyFont="1" applyAlignment="1">
      <alignment horizontal="right"/>
    </xf>
    <xf numFmtId="164" fontId="0" fillId="0" borderId="1" xfId="0" applyNumberFormat="1" applyFill="1" applyBorder="1" applyAlignment="1">
      <alignment horizontal="right" vertical="top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2" applyFont="1" applyBorder="1" applyAlignment="1">
      <alignment horizontal="left"/>
    </xf>
    <xf numFmtId="0" fontId="0" fillId="0" borderId="7" xfId="2" applyFont="1" applyBorder="1" applyAlignment="1">
      <alignment horizontal="left"/>
    </xf>
    <xf numFmtId="0" fontId="0" fillId="0" borderId="8" xfId="2" applyFont="1" applyBorder="1" applyAlignment="1">
      <alignment horizontal="left"/>
    </xf>
    <xf numFmtId="0" fontId="5" fillId="0" borderId="6" xfId="2" applyBorder="1" applyAlignment="1">
      <alignment horizontal="left"/>
    </xf>
    <xf numFmtId="0" fontId="5" fillId="0" borderId="7" xfId="2" applyBorder="1" applyAlignment="1">
      <alignment horizontal="left"/>
    </xf>
    <xf numFmtId="0" fontId="5" fillId="0" borderId="8" xfId="2" applyBorder="1" applyAlignment="1">
      <alignment horizontal="left"/>
    </xf>
    <xf numFmtId="0" fontId="5" fillId="0" borderId="6" xfId="2" applyFont="1" applyBorder="1" applyAlignment="1">
      <alignment horizontal="left" vertical="top"/>
    </xf>
    <xf numFmtId="0" fontId="5" fillId="0" borderId="7" xfId="2" applyFont="1" applyBorder="1" applyAlignment="1">
      <alignment horizontal="left" vertical="top"/>
    </xf>
    <xf numFmtId="0" fontId="5" fillId="0" borderId="8" xfId="2" applyFont="1" applyBorder="1" applyAlignment="1">
      <alignment horizontal="left" vertical="top"/>
    </xf>
    <xf numFmtId="0" fontId="8" fillId="0" borderId="7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8" fillId="0" borderId="7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8" fillId="0" borderId="8" xfId="0" applyFont="1" applyBorder="1" applyAlignment="1">
      <alignment horizontal="left" vertical="top"/>
    </xf>
    <xf numFmtId="0" fontId="8" fillId="0" borderId="7" xfId="0" applyFont="1" applyBorder="1" applyAlignment="1">
      <alignment horizontal="left" wrapText="1"/>
    </xf>
  </cellXfs>
  <cellStyles count="4">
    <cellStyle name="Гиперссылка" xfId="3" builtinId="8"/>
    <cellStyle name="Обычный" xfId="0" builtinId="0"/>
    <cellStyle name="Обычный 2" xfId="1"/>
    <cellStyle name="Обычный 8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.asadullin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abSelected="1" zoomScaleNormal="100" workbookViewId="0">
      <selection activeCell="D9" sqref="D9"/>
    </sheetView>
  </sheetViews>
  <sheetFormatPr defaultRowHeight="15" x14ac:dyDescent="0.25"/>
  <cols>
    <col min="1" max="1" width="6.42578125" customWidth="1"/>
    <col min="2" max="2" width="7.42578125" customWidth="1"/>
    <col min="3" max="3" width="24" customWidth="1"/>
    <col min="4" max="4" width="53" customWidth="1"/>
    <col min="5" max="5" width="7.28515625" customWidth="1"/>
    <col min="6" max="6" width="5.5703125" customWidth="1"/>
    <col min="7" max="7" width="5.42578125" customWidth="1"/>
    <col min="8" max="8" width="6.85546875" customWidth="1"/>
    <col min="9" max="9" width="7.140625" customWidth="1"/>
    <col min="10" max="10" width="7.7109375" customWidth="1"/>
    <col min="11" max="11" width="13.42578125" customWidth="1"/>
    <col min="12" max="13" width="13" customWidth="1"/>
    <col min="14" max="14" width="25.42578125" customWidth="1"/>
    <col min="15" max="15" width="28.28515625" customWidth="1"/>
  </cols>
  <sheetData>
    <row r="1" spans="1:14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27" t="s">
        <v>60</v>
      </c>
    </row>
    <row r="2" spans="1:14" x14ac:dyDescent="0.25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x14ac:dyDescent="0.25">
      <c r="A3" s="18"/>
      <c r="B3" s="18"/>
      <c r="C3" s="29" t="s">
        <v>64</v>
      </c>
      <c r="D3" s="28"/>
      <c r="E3" s="18"/>
      <c r="F3" s="18"/>
      <c r="G3" s="18"/>
      <c r="H3" s="18"/>
      <c r="I3" s="18"/>
      <c r="J3" s="18"/>
      <c r="K3" s="18"/>
      <c r="L3" s="18"/>
      <c r="M3" s="18"/>
      <c r="N3" s="31" t="s">
        <v>62</v>
      </c>
    </row>
    <row r="4" spans="1:14" ht="15" customHeight="1" x14ac:dyDescent="0.25">
      <c r="A4" s="33" t="s">
        <v>1</v>
      </c>
      <c r="B4" s="33" t="s">
        <v>2</v>
      </c>
      <c r="C4" s="33" t="s">
        <v>3</v>
      </c>
      <c r="D4" s="33" t="s">
        <v>4</v>
      </c>
      <c r="E4" s="33" t="s">
        <v>5</v>
      </c>
      <c r="F4" s="40" t="s">
        <v>6</v>
      </c>
      <c r="G4" s="41"/>
      <c r="H4" s="41"/>
      <c r="I4" s="41"/>
      <c r="J4" s="42"/>
      <c r="K4" s="38" t="s">
        <v>7</v>
      </c>
      <c r="L4" s="36" t="s">
        <v>8</v>
      </c>
      <c r="M4" s="36" t="s">
        <v>9</v>
      </c>
      <c r="N4" s="33" t="s">
        <v>10</v>
      </c>
    </row>
    <row r="5" spans="1:14" ht="69.75" customHeight="1" x14ac:dyDescent="0.25">
      <c r="A5" s="34"/>
      <c r="B5" s="34"/>
      <c r="C5" s="34"/>
      <c r="D5" s="34"/>
      <c r="E5" s="34"/>
      <c r="F5" s="16" t="s">
        <v>11</v>
      </c>
      <c r="G5" s="16" t="s">
        <v>12</v>
      </c>
      <c r="H5" s="16" t="s">
        <v>13</v>
      </c>
      <c r="I5" s="16" t="s">
        <v>14</v>
      </c>
      <c r="J5" s="16" t="s">
        <v>15</v>
      </c>
      <c r="K5" s="39"/>
      <c r="L5" s="37"/>
      <c r="M5" s="37"/>
      <c r="N5" s="34"/>
    </row>
    <row r="6" spans="1:14" x14ac:dyDescent="0.25">
      <c r="A6" s="17">
        <v>1</v>
      </c>
      <c r="B6" s="17">
        <v>2</v>
      </c>
      <c r="C6" s="17">
        <v>3</v>
      </c>
      <c r="D6" s="17">
        <v>5</v>
      </c>
      <c r="E6" s="17">
        <v>6</v>
      </c>
      <c r="F6" s="17">
        <v>7</v>
      </c>
      <c r="G6" s="17">
        <v>8</v>
      </c>
      <c r="H6" s="17">
        <v>9</v>
      </c>
      <c r="I6" s="17">
        <v>10</v>
      </c>
      <c r="J6" s="17">
        <v>11</v>
      </c>
      <c r="K6" s="17">
        <v>12</v>
      </c>
      <c r="L6" s="17">
        <v>13</v>
      </c>
      <c r="M6" s="17">
        <v>14</v>
      </c>
      <c r="N6" s="17">
        <v>15</v>
      </c>
    </row>
    <row r="7" spans="1:14" ht="30" x14ac:dyDescent="0.25">
      <c r="A7" s="23">
        <v>1</v>
      </c>
      <c r="B7" s="23" t="s">
        <v>28</v>
      </c>
      <c r="C7" s="19" t="s">
        <v>50</v>
      </c>
      <c r="D7" s="19" t="s">
        <v>29</v>
      </c>
      <c r="E7" s="21" t="s">
        <v>16</v>
      </c>
      <c r="F7" s="30">
        <v>0</v>
      </c>
      <c r="G7" s="30" t="s">
        <v>53</v>
      </c>
      <c r="H7" s="30">
        <v>20</v>
      </c>
      <c r="I7" s="30">
        <v>0</v>
      </c>
      <c r="J7" s="30">
        <v>20</v>
      </c>
      <c r="K7" s="22">
        <v>270</v>
      </c>
      <c r="L7" s="32">
        <f>SUM(K7*J7)</f>
        <v>5400</v>
      </c>
      <c r="M7" s="7">
        <f t="shared" ref="M7:M15" si="0">SUM(L7*1.18)</f>
        <v>6372</v>
      </c>
      <c r="N7" s="6" t="s">
        <v>54</v>
      </c>
    </row>
    <row r="8" spans="1:14" ht="30" x14ac:dyDescent="0.25">
      <c r="A8" s="23">
        <v>2</v>
      </c>
      <c r="B8" s="23" t="s">
        <v>30</v>
      </c>
      <c r="C8" s="19" t="s">
        <v>31</v>
      </c>
      <c r="D8" s="19" t="s">
        <v>32</v>
      </c>
      <c r="E8" s="21" t="s">
        <v>16</v>
      </c>
      <c r="F8" s="30">
        <v>0</v>
      </c>
      <c r="G8" s="30" t="s">
        <v>53</v>
      </c>
      <c r="H8" s="30">
        <v>60</v>
      </c>
      <c r="I8" s="30">
        <v>0</v>
      </c>
      <c r="J8" s="30">
        <v>60</v>
      </c>
      <c r="K8" s="22">
        <v>50.01</v>
      </c>
      <c r="L8" s="32">
        <f t="shared" ref="L8:L14" si="1">SUM(K8*J8)</f>
        <v>3000.6</v>
      </c>
      <c r="M8" s="7">
        <f t="shared" si="0"/>
        <v>3540.7079999999996</v>
      </c>
      <c r="N8" s="6" t="s">
        <v>54</v>
      </c>
    </row>
    <row r="9" spans="1:14" ht="165" x14ac:dyDescent="0.25">
      <c r="A9" s="23">
        <v>3</v>
      </c>
      <c r="B9" s="23" t="s">
        <v>18</v>
      </c>
      <c r="C9" s="19" t="s">
        <v>19</v>
      </c>
      <c r="D9" s="1" t="s">
        <v>25</v>
      </c>
      <c r="E9" s="21" t="s">
        <v>17</v>
      </c>
      <c r="F9" s="30">
        <v>0</v>
      </c>
      <c r="G9" s="30" t="s">
        <v>53</v>
      </c>
      <c r="H9" s="30" t="s">
        <v>61</v>
      </c>
      <c r="I9" s="30">
        <v>0</v>
      </c>
      <c r="J9" s="30" t="s">
        <v>61</v>
      </c>
      <c r="K9" s="22">
        <v>30.42</v>
      </c>
      <c r="L9" s="32">
        <f t="shared" si="1"/>
        <v>6084</v>
      </c>
      <c r="M9" s="7">
        <f t="shared" si="0"/>
        <v>7179.12</v>
      </c>
      <c r="N9" s="6" t="s">
        <v>54</v>
      </c>
    </row>
    <row r="10" spans="1:14" ht="90" x14ac:dyDescent="0.25">
      <c r="A10" s="23">
        <v>4</v>
      </c>
      <c r="B10" s="23" t="s">
        <v>33</v>
      </c>
      <c r="C10" s="19" t="s">
        <v>34</v>
      </c>
      <c r="D10" s="19" t="s">
        <v>35</v>
      </c>
      <c r="E10" s="21" t="s">
        <v>17</v>
      </c>
      <c r="F10" s="30">
        <v>0</v>
      </c>
      <c r="G10" s="30" t="s">
        <v>53</v>
      </c>
      <c r="H10" s="30">
        <v>5000</v>
      </c>
      <c r="I10" s="30">
        <v>0</v>
      </c>
      <c r="J10" s="30">
        <v>5000</v>
      </c>
      <c r="K10" s="22">
        <v>18.29</v>
      </c>
      <c r="L10" s="32">
        <f t="shared" si="1"/>
        <v>91450</v>
      </c>
      <c r="M10" s="7">
        <f t="shared" si="0"/>
        <v>107911</v>
      </c>
      <c r="N10" s="6" t="s">
        <v>54</v>
      </c>
    </row>
    <row r="11" spans="1:14" x14ac:dyDescent="0.25">
      <c r="A11" s="23">
        <v>5</v>
      </c>
      <c r="B11" s="23" t="s">
        <v>36</v>
      </c>
      <c r="C11" s="19" t="s">
        <v>37</v>
      </c>
      <c r="D11" s="19" t="s">
        <v>51</v>
      </c>
      <c r="E11" s="21" t="s">
        <v>16</v>
      </c>
      <c r="F11" s="30">
        <v>0</v>
      </c>
      <c r="G11" s="30" t="s">
        <v>53</v>
      </c>
      <c r="H11" s="30">
        <v>20</v>
      </c>
      <c r="I11" s="30">
        <v>0</v>
      </c>
      <c r="J11" s="30">
        <v>20</v>
      </c>
      <c r="K11" s="22">
        <v>190</v>
      </c>
      <c r="L11" s="32">
        <f t="shared" si="1"/>
        <v>3800</v>
      </c>
      <c r="M11" s="7">
        <f t="shared" si="0"/>
        <v>4484</v>
      </c>
      <c r="N11" s="6" t="s">
        <v>54</v>
      </c>
    </row>
    <row r="12" spans="1:14" x14ac:dyDescent="0.25">
      <c r="A12" s="23">
        <v>6</v>
      </c>
      <c r="B12" s="23" t="s">
        <v>20</v>
      </c>
      <c r="C12" s="19" t="s">
        <v>52</v>
      </c>
      <c r="D12" s="19" t="s">
        <v>38</v>
      </c>
      <c r="E12" s="21" t="s">
        <v>16</v>
      </c>
      <c r="F12" s="30">
        <v>0</v>
      </c>
      <c r="G12" s="30" t="s">
        <v>53</v>
      </c>
      <c r="H12" s="30">
        <v>40</v>
      </c>
      <c r="I12" s="30">
        <v>0</v>
      </c>
      <c r="J12" s="30">
        <v>40</v>
      </c>
      <c r="K12" s="22">
        <v>100</v>
      </c>
      <c r="L12" s="32">
        <f t="shared" si="1"/>
        <v>4000</v>
      </c>
      <c r="M12" s="7">
        <f t="shared" si="0"/>
        <v>4720</v>
      </c>
      <c r="N12" s="6" t="s">
        <v>54</v>
      </c>
    </row>
    <row r="13" spans="1:14" ht="105" x14ac:dyDescent="0.25">
      <c r="A13" s="23">
        <v>7</v>
      </c>
      <c r="B13" s="23" t="s">
        <v>21</v>
      </c>
      <c r="C13" s="19" t="s">
        <v>22</v>
      </c>
      <c r="D13" s="2" t="s">
        <v>26</v>
      </c>
      <c r="E13" s="21" t="s">
        <v>16</v>
      </c>
      <c r="F13" s="30">
        <v>0</v>
      </c>
      <c r="G13" s="30" t="s">
        <v>53</v>
      </c>
      <c r="H13" s="30">
        <v>22</v>
      </c>
      <c r="I13" s="30">
        <v>0</v>
      </c>
      <c r="J13" s="30">
        <v>22</v>
      </c>
      <c r="K13" s="22">
        <v>10500</v>
      </c>
      <c r="L13" s="32">
        <f t="shared" si="1"/>
        <v>231000</v>
      </c>
      <c r="M13" s="7">
        <f t="shared" si="0"/>
        <v>272580</v>
      </c>
      <c r="N13" s="6" t="s">
        <v>54</v>
      </c>
    </row>
    <row r="14" spans="1:14" ht="60" x14ac:dyDescent="0.25">
      <c r="A14" s="23">
        <v>8</v>
      </c>
      <c r="B14" s="23" t="s">
        <v>23</v>
      </c>
      <c r="C14" s="19" t="s">
        <v>24</v>
      </c>
      <c r="D14" s="1" t="s">
        <v>27</v>
      </c>
      <c r="E14" s="21" t="s">
        <v>16</v>
      </c>
      <c r="F14" s="30">
        <v>0</v>
      </c>
      <c r="G14" s="30" t="s">
        <v>53</v>
      </c>
      <c r="H14" s="30">
        <v>35</v>
      </c>
      <c r="I14" s="30">
        <v>0</v>
      </c>
      <c r="J14" s="30">
        <v>35</v>
      </c>
      <c r="K14" s="22">
        <v>508</v>
      </c>
      <c r="L14" s="32">
        <f t="shared" si="1"/>
        <v>17780</v>
      </c>
      <c r="M14" s="7">
        <f t="shared" si="0"/>
        <v>20980.399999999998</v>
      </c>
      <c r="N14" s="6" t="s">
        <v>54</v>
      </c>
    </row>
    <row r="15" spans="1:14" x14ac:dyDescent="0.25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5">
        <f>SUM(L7:L14)</f>
        <v>362514.6</v>
      </c>
      <c r="M15" s="7">
        <f t="shared" si="0"/>
        <v>427767.22799999994</v>
      </c>
      <c r="N15" s="20"/>
    </row>
    <row r="16" spans="1:14" x14ac:dyDescent="0.25">
      <c r="A16" s="3"/>
      <c r="B16" s="3"/>
      <c r="C16" s="4"/>
      <c r="D16" s="4"/>
      <c r="E16" s="3"/>
      <c r="F16" s="3"/>
      <c r="G16" s="3"/>
      <c r="H16" s="3"/>
      <c r="I16" s="3"/>
      <c r="J16" s="3"/>
      <c r="K16" s="3"/>
      <c r="L16" s="3" t="s">
        <v>39</v>
      </c>
      <c r="M16" s="8">
        <f>SUM(M15-L15)</f>
        <v>65252.627999999968</v>
      </c>
      <c r="N16" s="20"/>
    </row>
    <row r="17" spans="1:14" x14ac:dyDescent="0.25">
      <c r="A17" s="43" t="s">
        <v>63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5"/>
    </row>
    <row r="18" spans="1:14" x14ac:dyDescent="0.25">
      <c r="A18" s="46" t="s">
        <v>40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8"/>
    </row>
    <row r="19" spans="1:14" x14ac:dyDescent="0.25">
      <c r="A19" s="56" t="s">
        <v>41</v>
      </c>
      <c r="B19" s="57"/>
      <c r="C19" s="58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3"/>
    </row>
    <row r="20" spans="1:14" ht="15" customHeight="1" x14ac:dyDescent="0.25">
      <c r="A20" s="56" t="s">
        <v>42</v>
      </c>
      <c r="B20" s="57"/>
      <c r="C20" s="58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5"/>
    </row>
    <row r="21" spans="1:14" ht="15" customHeight="1" x14ac:dyDescent="0.25">
      <c r="A21" s="56" t="s">
        <v>43</v>
      </c>
      <c r="B21" s="57"/>
      <c r="C21" s="58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</row>
    <row r="22" spans="1:14" x14ac:dyDescent="0.25">
      <c r="A22" s="56" t="s">
        <v>44</v>
      </c>
      <c r="B22" s="57"/>
      <c r="C22" s="58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3"/>
    </row>
    <row r="23" spans="1:14" x14ac:dyDescent="0.25">
      <c r="A23" s="56" t="s">
        <v>45</v>
      </c>
      <c r="B23" s="57"/>
      <c r="C23" s="58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3"/>
    </row>
    <row r="24" spans="1:14" x14ac:dyDescent="0.25">
      <c r="A24" s="49" t="s">
        <v>46</v>
      </c>
      <c r="B24" s="50"/>
      <c r="C24" s="51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5"/>
    </row>
    <row r="25" spans="1:14" x14ac:dyDescent="0.25">
      <c r="A25" s="49" t="s">
        <v>47</v>
      </c>
      <c r="B25" s="50"/>
      <c r="C25" s="51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5"/>
    </row>
    <row r="26" spans="1:14" x14ac:dyDescent="0.25">
      <c r="A26" s="9"/>
      <c r="B26" s="9"/>
      <c r="C26" s="9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</row>
    <row r="27" spans="1:14" x14ac:dyDescent="0.25">
      <c r="A27" s="11" t="s">
        <v>48</v>
      </c>
      <c r="B27" s="11"/>
      <c r="C27" s="11"/>
      <c r="D27" s="11"/>
      <c r="E27" s="11"/>
      <c r="F27" s="11"/>
      <c r="G27" s="11"/>
      <c r="H27" s="11"/>
      <c r="I27" s="12"/>
      <c r="J27" s="12"/>
      <c r="K27" s="12"/>
      <c r="L27" s="12"/>
      <c r="M27" s="12"/>
      <c r="N27" s="12"/>
    </row>
    <row r="28" spans="1:14" x14ac:dyDescent="0.25">
      <c r="A28" s="11"/>
      <c r="B28" s="11"/>
      <c r="C28" s="11"/>
      <c r="D28" s="11"/>
      <c r="E28" s="11"/>
      <c r="F28" s="11"/>
      <c r="G28" s="11"/>
      <c r="H28" s="11"/>
      <c r="I28" s="12"/>
      <c r="J28" s="12"/>
      <c r="K28" s="12"/>
      <c r="L28" s="12"/>
      <c r="M28" s="12"/>
      <c r="N28" s="12"/>
    </row>
    <row r="29" spans="1:14" x14ac:dyDescent="0.25">
      <c r="A29" s="13" t="s">
        <v>49</v>
      </c>
      <c r="B29" s="13"/>
      <c r="C29" s="13" t="s">
        <v>55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 x14ac:dyDescent="0.25">
      <c r="A30" s="13" t="s">
        <v>56</v>
      </c>
      <c r="B30" s="13"/>
      <c r="C30" s="14" t="s">
        <v>57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</row>
    <row r="31" spans="1:14" x14ac:dyDescent="0.25">
      <c r="A31" s="13" t="s">
        <v>58</v>
      </c>
      <c r="B31" s="13"/>
      <c r="C31" s="15" t="s">
        <v>59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</sheetData>
  <mergeCells count="27">
    <mergeCell ref="A17:N17"/>
    <mergeCell ref="A18:N18"/>
    <mergeCell ref="A24:C24"/>
    <mergeCell ref="D24:N24"/>
    <mergeCell ref="A25:C25"/>
    <mergeCell ref="D25:N25"/>
    <mergeCell ref="D23:N23"/>
    <mergeCell ref="D20:N20"/>
    <mergeCell ref="A23:C23"/>
    <mergeCell ref="A19:C19"/>
    <mergeCell ref="D19:N19"/>
    <mergeCell ref="A21:C21"/>
    <mergeCell ref="A20:C20"/>
    <mergeCell ref="D21:N21"/>
    <mergeCell ref="D22:N22"/>
    <mergeCell ref="A22:C22"/>
    <mergeCell ref="A4:A5"/>
    <mergeCell ref="A2:N2"/>
    <mergeCell ref="E4:E5"/>
    <mergeCell ref="D4:D5"/>
    <mergeCell ref="C4:C5"/>
    <mergeCell ref="B4:B5"/>
    <mergeCell ref="N4:N5"/>
    <mergeCell ref="M4:M5"/>
    <mergeCell ref="L4:L5"/>
    <mergeCell ref="K4:K5"/>
    <mergeCell ref="F4:J4"/>
  </mergeCells>
  <hyperlinks>
    <hyperlink ref="C31" r:id="rId1"/>
  </hyperlinks>
  <pageMargins left="0.7" right="0.7" top="0.75" bottom="0.75" header="0.3" footer="0.3"/>
  <pageSetup scale="56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Мигранова Регина Фангизовна</cp:lastModifiedBy>
  <cp:lastPrinted>2014-09-08T03:36:53Z</cp:lastPrinted>
  <dcterms:created xsi:type="dcterms:W3CDTF">2014-08-12T10:38:00Z</dcterms:created>
  <dcterms:modified xsi:type="dcterms:W3CDTF">2014-09-15T09:28:11Z</dcterms:modified>
</cp:coreProperties>
</file>